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5" windowWidth="15600" windowHeight="10035"/>
  </bookViews>
  <sheets>
    <sheet name="Foglio2" sheetId="2" r:id="rId1"/>
    <sheet name="Foglio1" sheetId="1" r:id="rId2"/>
  </sheets>
  <calcPr calcId="114210"/>
</workbook>
</file>

<file path=xl/calcChain.xml><?xml version="1.0" encoding="utf-8"?>
<calcChain xmlns="http://schemas.openxmlformats.org/spreadsheetml/2006/main">
  <c r="E13" i="2"/>
  <c r="F13"/>
  <c r="E14"/>
  <c r="F14"/>
  <c r="E15"/>
  <c r="F15"/>
  <c r="E16"/>
  <c r="F16"/>
  <c r="E17"/>
  <c r="F17"/>
  <c r="E18"/>
  <c r="F18"/>
  <c r="E19"/>
  <c r="F19"/>
  <c r="E20"/>
  <c r="F20"/>
  <c r="E21"/>
  <c r="F21"/>
  <c r="E24"/>
  <c r="F24"/>
  <c r="E25"/>
  <c r="F25"/>
  <c r="E26"/>
  <c r="F26"/>
  <c r="E27"/>
  <c r="F27"/>
  <c r="E28"/>
  <c r="F28"/>
  <c r="E29"/>
  <c r="F29"/>
  <c r="E30"/>
  <c r="F30"/>
  <c r="E31"/>
  <c r="F31"/>
  <c r="E32"/>
  <c r="F32"/>
  <c r="E33"/>
  <c r="F33"/>
  <c r="E23"/>
  <c r="F23"/>
  <c r="E22"/>
  <c r="F22"/>
  <c r="E4"/>
  <c r="F4"/>
  <c r="E5"/>
  <c r="F5"/>
  <c r="E6"/>
  <c r="F6"/>
  <c r="E7"/>
  <c r="F7"/>
  <c r="E8"/>
  <c r="F8"/>
  <c r="E9"/>
  <c r="F9"/>
  <c r="E10"/>
  <c r="F10"/>
  <c r="E11"/>
  <c r="F11"/>
  <c r="E12"/>
  <c r="F12"/>
  <c r="E34"/>
  <c r="F34"/>
  <c r="F36"/>
  <c r="B36"/>
  <c r="D39"/>
  <c r="E58" i="1"/>
  <c r="F58"/>
  <c r="B59"/>
  <c r="E57"/>
  <c r="F57"/>
  <c r="E56"/>
  <c r="F56"/>
  <c r="E55"/>
  <c r="F55"/>
  <c r="E54"/>
  <c r="F54"/>
  <c r="E53"/>
  <c r="F53"/>
  <c r="E52"/>
  <c r="F52"/>
  <c r="E51"/>
  <c r="F51"/>
  <c r="E50"/>
  <c r="F50"/>
  <c r="E49"/>
  <c r="F49"/>
  <c r="E48"/>
  <c r="F48"/>
  <c r="E47"/>
  <c r="F47"/>
  <c r="E46"/>
  <c r="F46"/>
  <c r="E45"/>
  <c r="F45"/>
  <c r="E44"/>
  <c r="F44"/>
  <c r="E43"/>
  <c r="F43"/>
  <c r="E42"/>
  <c r="F42"/>
  <c r="E41"/>
  <c r="F41"/>
  <c r="E40"/>
  <c r="F40"/>
  <c r="E39"/>
  <c r="F39"/>
  <c r="E38"/>
  <c r="F38"/>
  <c r="E37"/>
  <c r="F37"/>
  <c r="E5"/>
  <c r="F5"/>
  <c r="E6"/>
  <c r="F6"/>
  <c r="E7"/>
  <c r="F7"/>
  <c r="E8"/>
  <c r="F8"/>
  <c r="E9"/>
  <c r="F9"/>
  <c r="E10"/>
  <c r="F10"/>
  <c r="E11"/>
  <c r="F11"/>
  <c r="E12"/>
  <c r="F12"/>
  <c r="E13"/>
  <c r="F13"/>
  <c r="E14"/>
  <c r="F14"/>
  <c r="E15"/>
  <c r="F15"/>
  <c r="E16"/>
  <c r="F16"/>
  <c r="E17"/>
  <c r="F17"/>
  <c r="E18"/>
  <c r="F18"/>
  <c r="E19"/>
  <c r="F19"/>
  <c r="E20"/>
  <c r="F20"/>
  <c r="E21"/>
  <c r="F21"/>
  <c r="E22"/>
  <c r="F22"/>
  <c r="E23"/>
  <c r="F23"/>
  <c r="E24"/>
  <c r="F24"/>
  <c r="E25"/>
  <c r="F25"/>
  <c r="E26"/>
  <c r="F26"/>
  <c r="E27"/>
  <c r="F27"/>
  <c r="E28"/>
  <c r="F28"/>
  <c r="E29"/>
  <c r="F29"/>
  <c r="E30"/>
  <c r="F30"/>
  <c r="E31"/>
  <c r="F31"/>
  <c r="E32"/>
  <c r="F32"/>
  <c r="E33"/>
  <c r="F33"/>
  <c r="E34"/>
  <c r="F34"/>
  <c r="E35"/>
  <c r="F35"/>
  <c r="E36"/>
  <c r="F36"/>
  <c r="E4"/>
  <c r="F4"/>
  <c r="F59"/>
  <c r="D62"/>
</calcChain>
</file>

<file path=xl/sharedStrings.xml><?xml version="1.0" encoding="utf-8"?>
<sst xmlns="http://schemas.openxmlformats.org/spreadsheetml/2006/main" count="91" uniqueCount="78">
  <si>
    <t>TOTALE</t>
  </si>
  <si>
    <t>Dati fattura</t>
  </si>
  <si>
    <t>numero</t>
  </si>
  <si>
    <t>giorni effettivi</t>
  </si>
  <si>
    <t>(IVA esclusa)</t>
  </si>
  <si>
    <t>importo dovuto</t>
  </si>
  <si>
    <t>(imponibile)</t>
  </si>
  <si>
    <t>INDICATORE DI TEMPESTIVITA' DEI PAGAMENTI:</t>
  </si>
  <si>
    <t>data scadenza</t>
  </si>
  <si>
    <t>data pagamento</t>
  </si>
  <si>
    <t>parametri</t>
  </si>
  <si>
    <t>429 PA</t>
  </si>
  <si>
    <t>3</t>
  </si>
  <si>
    <t>2/FE</t>
  </si>
  <si>
    <t>128</t>
  </si>
  <si>
    <t>4892</t>
  </si>
  <si>
    <t>221</t>
  </si>
  <si>
    <t>6</t>
  </si>
  <si>
    <t>451/14</t>
  </si>
  <si>
    <t>14/FE</t>
  </si>
  <si>
    <t>8714123997</t>
  </si>
  <si>
    <t>249</t>
  </si>
  <si>
    <t>8714167045</t>
  </si>
  <si>
    <t>1813</t>
  </si>
  <si>
    <t>8715024298</t>
  </si>
  <si>
    <t>006/15</t>
  </si>
  <si>
    <t>7/FE</t>
  </si>
  <si>
    <t>10/1</t>
  </si>
  <si>
    <t>8715034237</t>
  </si>
  <si>
    <t>208/A</t>
  </si>
  <si>
    <t>028/15</t>
  </si>
  <si>
    <t>14</t>
  </si>
  <si>
    <t>60</t>
  </si>
  <si>
    <t>1916</t>
  </si>
  <si>
    <t>223</t>
  </si>
  <si>
    <t>8715059361</t>
  </si>
  <si>
    <t>053/15</t>
  </si>
  <si>
    <t>54</t>
  </si>
  <si>
    <t>39</t>
  </si>
  <si>
    <t>40-PA-2015</t>
  </si>
  <si>
    <t>40/EPA</t>
  </si>
  <si>
    <t>44</t>
  </si>
  <si>
    <t>8715114473</t>
  </si>
  <si>
    <t>64</t>
  </si>
  <si>
    <t>023/PA-C</t>
  </si>
  <si>
    <t>131/ME</t>
  </si>
  <si>
    <t>21</t>
  </si>
  <si>
    <t>61</t>
  </si>
  <si>
    <t>69</t>
  </si>
  <si>
    <t>41</t>
  </si>
  <si>
    <t>49-2015e</t>
  </si>
  <si>
    <t>2000930432</t>
  </si>
  <si>
    <t>2000930785</t>
  </si>
  <si>
    <t>2000784691</t>
  </si>
  <si>
    <t>23/FE</t>
  </si>
  <si>
    <t>133</t>
  </si>
  <si>
    <t>163</t>
  </si>
  <si>
    <t>42015</t>
  </si>
  <si>
    <t>2000788613</t>
  </si>
  <si>
    <t>8715158804</t>
  </si>
  <si>
    <t>33</t>
  </si>
  <si>
    <t>34</t>
  </si>
  <si>
    <t>296</t>
  </si>
  <si>
    <t>49/FE</t>
  </si>
  <si>
    <t>1676PA</t>
  </si>
  <si>
    <t>269/15</t>
  </si>
  <si>
    <t>20154E31137</t>
  </si>
  <si>
    <t>2015PA0008674</t>
  </si>
  <si>
    <t xml:space="preserve">49/FE </t>
  </si>
  <si>
    <t>2015PA0009135</t>
  </si>
  <si>
    <t>E-2015-21</t>
  </si>
  <si>
    <t>38/PA</t>
  </si>
  <si>
    <t>335/15</t>
  </si>
  <si>
    <t>2015PA0010919</t>
  </si>
  <si>
    <t>73/FE</t>
  </si>
  <si>
    <t>E-2015-22</t>
  </si>
  <si>
    <t>79/E</t>
  </si>
  <si>
    <t>81/ME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</si>
</sst>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#,##0.00_ ;\-#,##0.00\ "/>
    <numFmt numFmtId="165" formatCode="&quot;€&quot;\ #,##0.00"/>
  </numFmts>
  <fonts count="9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i/>
      <sz val="9"/>
      <color indexed="9"/>
      <name val="Calibri"/>
      <family val="2"/>
    </font>
    <font>
      <b/>
      <sz val="12"/>
      <color indexed="18"/>
      <name val="Calibri"/>
      <family val="2"/>
    </font>
    <font>
      <sz val="8"/>
      <name val="Calibr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Font="1" applyFill="1" applyAlignment="1">
      <alignment vertical="center"/>
    </xf>
    <xf numFmtId="43" fontId="0" fillId="0" borderId="1" xfId="1" applyFont="1" applyFill="1" applyBorder="1" applyAlignment="1">
      <alignment vertical="center"/>
    </xf>
    <xf numFmtId="14" fontId="0" fillId="0" borderId="1" xfId="0" applyNumberFormat="1" applyFont="1" applyFill="1" applyBorder="1" applyAlignment="1">
      <alignment horizontal="center" vertical="center"/>
    </xf>
    <xf numFmtId="43" fontId="0" fillId="0" borderId="2" xfId="1" applyFont="1" applyFill="1" applyBorder="1" applyAlignment="1">
      <alignment vertical="center"/>
    </xf>
    <xf numFmtId="14" fontId="0" fillId="0" borderId="2" xfId="0" applyNumberFormat="1" applyFont="1" applyFill="1" applyBorder="1" applyAlignment="1">
      <alignment horizontal="center" vertical="center"/>
    </xf>
    <xf numFmtId="43" fontId="0" fillId="0" borderId="3" xfId="1" applyFont="1" applyFill="1" applyBorder="1" applyAlignment="1">
      <alignment vertical="center"/>
    </xf>
    <xf numFmtId="14" fontId="0" fillId="0" borderId="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43" fontId="2" fillId="2" borderId="5" xfId="1" applyFont="1" applyFill="1" applyBorder="1" applyAlignment="1">
      <alignment vertical="center"/>
    </xf>
    <xf numFmtId="14" fontId="2" fillId="2" borderId="5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vertical="top" wrapText="1"/>
    </xf>
    <xf numFmtId="4" fontId="6" fillId="3" borderId="9" xfId="0" applyNumberFormat="1" applyFont="1" applyFill="1" applyBorder="1" applyAlignment="1">
      <alignment horizontal="center" vertical="center"/>
    </xf>
    <xf numFmtId="49" fontId="0" fillId="0" borderId="10" xfId="0" applyNumberFormat="1" applyFill="1" applyBorder="1" applyAlignment="1">
      <alignment vertical="center"/>
    </xf>
    <xf numFmtId="49" fontId="0" fillId="0" borderId="11" xfId="0" applyNumberFormat="1" applyFill="1" applyBorder="1" applyAlignment="1">
      <alignment vertical="center"/>
    </xf>
    <xf numFmtId="14" fontId="0" fillId="0" borderId="2" xfId="0" applyNumberFormat="1" applyFill="1" applyBorder="1" applyAlignment="1">
      <alignment horizontal="center" vertical="center"/>
    </xf>
    <xf numFmtId="49" fontId="0" fillId="0" borderId="12" xfId="0" applyNumberFormat="1" applyFill="1" applyBorder="1" applyAlignment="1">
      <alignment vertical="center"/>
    </xf>
    <xf numFmtId="49" fontId="0" fillId="0" borderId="13" xfId="0" applyNumberFormat="1" applyFill="1" applyBorder="1" applyAlignment="1">
      <alignment vertical="center"/>
    </xf>
    <xf numFmtId="43" fontId="0" fillId="0" borderId="14" xfId="1" applyFont="1" applyFill="1" applyBorder="1" applyAlignment="1">
      <alignment vertical="center"/>
    </xf>
    <xf numFmtId="14" fontId="0" fillId="0" borderId="14" xfId="0" applyNumberFormat="1" applyFont="1" applyFill="1" applyBorder="1" applyAlignment="1">
      <alignment horizontal="center" vertical="center"/>
    </xf>
    <xf numFmtId="14" fontId="0" fillId="0" borderId="15" xfId="0" applyNumberFormat="1" applyFont="1" applyFill="1" applyBorder="1" applyAlignment="1">
      <alignment horizontal="center" vertical="center"/>
    </xf>
    <xf numFmtId="0" fontId="0" fillId="3" borderId="16" xfId="0" applyFont="1" applyFill="1" applyBorder="1" applyAlignment="1">
      <alignment horizontal="center" vertical="center"/>
    </xf>
    <xf numFmtId="164" fontId="0" fillId="3" borderId="16" xfId="0" applyNumberFormat="1" applyFont="1" applyFill="1" applyBorder="1" applyAlignment="1">
      <alignment horizontal="center" vertical="center"/>
    </xf>
    <xf numFmtId="14" fontId="0" fillId="0" borderId="15" xfId="0" applyNumberFormat="1" applyFill="1" applyBorder="1" applyAlignment="1">
      <alignment horizontal="center" vertical="center"/>
    </xf>
    <xf numFmtId="164" fontId="0" fillId="3" borderId="9" xfId="0" applyNumberFormat="1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164" fontId="0" fillId="3" borderId="17" xfId="0" applyNumberFormat="1" applyFont="1" applyFill="1" applyBorder="1" applyAlignment="1">
      <alignment horizontal="center" vertical="center"/>
    </xf>
    <xf numFmtId="164" fontId="0" fillId="3" borderId="18" xfId="0" applyNumberFormat="1" applyFont="1" applyFill="1" applyBorder="1" applyAlignment="1">
      <alignment horizontal="center" vertical="center"/>
    </xf>
    <xf numFmtId="0" fontId="0" fillId="3" borderId="19" xfId="0" applyFont="1" applyFill="1" applyBorder="1" applyAlignment="1">
      <alignment horizontal="center" vertical="center"/>
    </xf>
    <xf numFmtId="0" fontId="0" fillId="3" borderId="20" xfId="0" applyFont="1" applyFill="1" applyBorder="1" applyAlignment="1">
      <alignment horizontal="center" vertical="center"/>
    </xf>
    <xf numFmtId="164" fontId="2" fillId="2" borderId="9" xfId="1" applyNumberFormat="1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/>
    </xf>
    <xf numFmtId="14" fontId="0" fillId="0" borderId="21" xfId="0" applyNumberFormat="1" applyFont="1" applyFill="1" applyBorder="1" applyAlignment="1">
      <alignment horizontal="center" vertical="center"/>
    </xf>
    <xf numFmtId="14" fontId="2" fillId="2" borderId="22" xfId="0" applyNumberFormat="1" applyFont="1" applyFill="1" applyBorder="1" applyAlignment="1">
      <alignment horizontal="center" vertical="center"/>
    </xf>
    <xf numFmtId="14" fontId="0" fillId="0" borderId="23" xfId="0" applyNumberFormat="1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wrapText="1"/>
    </xf>
    <xf numFmtId="0" fontId="5" fillId="2" borderId="25" xfId="0" applyFont="1" applyFill="1" applyBorder="1" applyAlignment="1">
      <alignment horizontal="center" vertical="top" wrapText="1"/>
    </xf>
    <xf numFmtId="14" fontId="0" fillId="0" borderId="26" xfId="0" applyNumberFormat="1" applyFont="1" applyFill="1" applyBorder="1" applyAlignment="1">
      <alignment horizontal="center" vertical="center"/>
    </xf>
    <xf numFmtId="14" fontId="0" fillId="0" borderId="27" xfId="0" applyNumberFormat="1" applyFont="1" applyFill="1" applyBorder="1" applyAlignment="1">
      <alignment horizontal="center" vertical="center"/>
    </xf>
    <xf numFmtId="14" fontId="0" fillId="0" borderId="24" xfId="0" applyNumberFormat="1" applyFont="1" applyFill="1" applyBorder="1" applyAlignment="1">
      <alignment horizontal="center" vertical="center"/>
    </xf>
    <xf numFmtId="14" fontId="0" fillId="0" borderId="18" xfId="0" applyNumberFormat="1" applyFont="1" applyFill="1" applyBorder="1" applyAlignment="1">
      <alignment horizontal="center" vertical="center"/>
    </xf>
    <xf numFmtId="14" fontId="0" fillId="0" borderId="28" xfId="0" applyNumberFormat="1" applyFont="1" applyFill="1" applyBorder="1" applyAlignment="1">
      <alignment horizontal="center" vertical="center"/>
    </xf>
    <xf numFmtId="164" fontId="0" fillId="3" borderId="19" xfId="0" applyNumberFormat="1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vertical="center"/>
    </xf>
    <xf numFmtId="11" fontId="8" fillId="4" borderId="19" xfId="0" applyNumberFormat="1" applyFont="1" applyFill="1" applyBorder="1" applyAlignment="1">
      <alignment horizontal="right" wrapText="1"/>
    </xf>
    <xf numFmtId="11" fontId="8" fillId="4" borderId="38" xfId="0" applyNumberFormat="1" applyFont="1" applyFill="1" applyBorder="1" applyAlignment="1">
      <alignment horizontal="right" wrapText="1"/>
    </xf>
    <xf numFmtId="165" fontId="8" fillId="4" borderId="38" xfId="0" applyNumberFormat="1" applyFont="1" applyFill="1" applyBorder="1" applyAlignment="1">
      <alignment wrapText="1"/>
    </xf>
    <xf numFmtId="14" fontId="0" fillId="0" borderId="38" xfId="0" applyNumberFormat="1" applyFont="1" applyFill="1" applyBorder="1" applyAlignment="1">
      <alignment horizontal="center" vertical="center"/>
    </xf>
    <xf numFmtId="0" fontId="0" fillId="3" borderId="38" xfId="0" applyFont="1" applyFill="1" applyBorder="1" applyAlignment="1">
      <alignment horizontal="center" vertical="center"/>
    </xf>
    <xf numFmtId="164" fontId="0" fillId="3" borderId="38" xfId="0" applyNumberFormat="1" applyFont="1" applyFill="1" applyBorder="1" applyAlignment="1">
      <alignment horizontal="center" vertical="center"/>
    </xf>
    <xf numFmtId="0" fontId="8" fillId="4" borderId="39" xfId="0" applyFont="1" applyFill="1" applyBorder="1" applyAlignment="1">
      <alignment horizontal="right" wrapText="1"/>
    </xf>
    <xf numFmtId="165" fontId="8" fillId="4" borderId="39" xfId="0" applyNumberFormat="1" applyFont="1" applyFill="1" applyBorder="1" applyAlignment="1">
      <alignment wrapText="1"/>
    </xf>
    <xf numFmtId="14" fontId="0" fillId="0" borderId="39" xfId="0" applyNumberFormat="1" applyFill="1" applyBorder="1" applyAlignment="1">
      <alignment horizontal="center" vertical="center"/>
    </xf>
    <xf numFmtId="14" fontId="0" fillId="0" borderId="39" xfId="0" applyNumberFormat="1" applyFont="1" applyFill="1" applyBorder="1" applyAlignment="1">
      <alignment horizontal="center" vertical="center"/>
    </xf>
    <xf numFmtId="0" fontId="0" fillId="3" borderId="39" xfId="0" applyFont="1" applyFill="1" applyBorder="1" applyAlignment="1">
      <alignment horizontal="center" vertical="center"/>
    </xf>
    <xf numFmtId="164" fontId="0" fillId="3" borderId="39" xfId="0" applyNumberFormat="1" applyFont="1" applyFill="1" applyBorder="1" applyAlignment="1">
      <alignment horizontal="center" vertical="center"/>
    </xf>
    <xf numFmtId="0" fontId="8" fillId="4" borderId="39" xfId="0" applyNumberFormat="1" applyFont="1" applyFill="1" applyBorder="1" applyAlignment="1">
      <alignment horizontal="right" wrapText="1"/>
    </xf>
    <xf numFmtId="14" fontId="8" fillId="4" borderId="39" xfId="0" applyNumberFormat="1" applyFont="1" applyFill="1" applyBorder="1" applyAlignment="1">
      <alignment horizontal="right" wrapText="1"/>
    </xf>
    <xf numFmtId="0" fontId="0" fillId="0" borderId="39" xfId="0" applyBorder="1" applyAlignment="1">
      <alignment horizontal="right"/>
    </xf>
    <xf numFmtId="1" fontId="8" fillId="4" borderId="39" xfId="0" applyNumberFormat="1" applyFont="1" applyFill="1" applyBorder="1" applyAlignment="1">
      <alignment horizontal="right" wrapText="1"/>
    </xf>
    <xf numFmtId="49" fontId="0" fillId="0" borderId="40" xfId="0" applyNumberFormat="1" applyFill="1" applyBorder="1" applyAlignment="1">
      <alignment vertical="center"/>
    </xf>
    <xf numFmtId="43" fontId="0" fillId="0" borderId="40" xfId="1" applyFont="1" applyFill="1" applyBorder="1" applyAlignment="1">
      <alignment vertical="center"/>
    </xf>
    <xf numFmtId="14" fontId="0" fillId="0" borderId="40" xfId="0" applyNumberFormat="1" applyFont="1" applyFill="1" applyBorder="1" applyAlignment="1">
      <alignment horizontal="center" vertical="center"/>
    </xf>
    <xf numFmtId="0" fontId="0" fillId="3" borderId="40" xfId="0" applyFont="1" applyFill="1" applyBorder="1" applyAlignment="1">
      <alignment horizontal="center" vertical="center"/>
    </xf>
    <xf numFmtId="164" fontId="0" fillId="3" borderId="40" xfId="0" applyNumberFormat="1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right" vertical="center"/>
    </xf>
    <xf numFmtId="0" fontId="6" fillId="0" borderId="32" xfId="0" applyFont="1" applyFill="1" applyBorder="1" applyAlignment="1">
      <alignment horizontal="right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9"/>
  <sheetViews>
    <sheetView tabSelected="1" workbookViewId="0">
      <selection activeCell="D39" sqref="D39"/>
    </sheetView>
  </sheetViews>
  <sheetFormatPr defaultRowHeight="15"/>
  <cols>
    <col min="1" max="1" width="16" style="1" customWidth="1"/>
    <col min="2" max="3" width="15.7109375" style="1" customWidth="1"/>
    <col min="4" max="4" width="14.42578125" style="1" customWidth="1"/>
    <col min="5" max="6" width="11.5703125" style="1" customWidth="1"/>
    <col min="7" max="16384" width="9.140625" style="1"/>
  </cols>
  <sheetData>
    <row r="1" spans="1:6" ht="20.25" customHeight="1">
      <c r="A1" s="73" t="s">
        <v>1</v>
      </c>
      <c r="B1" s="74"/>
      <c r="C1" s="74"/>
      <c r="D1" s="75"/>
      <c r="E1" s="12"/>
      <c r="F1" s="13"/>
    </row>
    <row r="2" spans="1:6" ht="27.75" customHeight="1">
      <c r="A2" s="76" t="s">
        <v>2</v>
      </c>
      <c r="B2" s="14" t="s">
        <v>5</v>
      </c>
      <c r="C2" s="78" t="s">
        <v>8</v>
      </c>
      <c r="D2" s="39" t="s">
        <v>9</v>
      </c>
      <c r="E2" s="80" t="s">
        <v>3</v>
      </c>
      <c r="F2" s="69" t="s">
        <v>10</v>
      </c>
    </row>
    <row r="3" spans="1:6" ht="18.75" customHeight="1">
      <c r="A3" s="77"/>
      <c r="B3" s="15" t="s">
        <v>4</v>
      </c>
      <c r="C3" s="79"/>
      <c r="D3" s="40" t="s">
        <v>6</v>
      </c>
      <c r="E3" s="81"/>
      <c r="F3" s="70"/>
    </row>
    <row r="4" spans="1:6">
      <c r="A4" s="49" t="s">
        <v>66</v>
      </c>
      <c r="B4" s="50">
        <v>650.6</v>
      </c>
      <c r="C4" s="51">
        <v>42326</v>
      </c>
      <c r="D4" s="51">
        <v>42282</v>
      </c>
      <c r="E4" s="52">
        <f>IF(AND(C4&lt;&gt;"",D4&lt;&gt;""),D4-C4,"")</f>
        <v>-44</v>
      </c>
      <c r="F4" s="53">
        <f>IF(AND(E4&lt;&gt;"",B4&lt;&gt;""),E4*B4,"")</f>
        <v>-28626.400000000001</v>
      </c>
    </row>
    <row r="5" spans="1:6">
      <c r="A5" s="54" t="s">
        <v>67</v>
      </c>
      <c r="B5" s="55">
        <v>15.86</v>
      </c>
      <c r="C5" s="56">
        <v>42298</v>
      </c>
      <c r="D5" s="57">
        <v>42282</v>
      </c>
      <c r="E5" s="58">
        <f t="shared" ref="E5:E34" si="0">IF(AND(C5&lt;&gt;"",D5&lt;&gt;""),D5-C5,"")</f>
        <v>-16</v>
      </c>
      <c r="F5" s="59">
        <f t="shared" ref="F5:F34" si="1">IF(AND(E5&lt;&gt;"",B5&lt;&gt;""),E5*B5,"")</f>
        <v>-253.76</v>
      </c>
    </row>
    <row r="6" spans="1:6">
      <c r="A6" s="54">
        <v>8715238361</v>
      </c>
      <c r="B6" s="55">
        <v>8.9700000000000006</v>
      </c>
      <c r="C6" s="57">
        <v>42254</v>
      </c>
      <c r="D6" s="57">
        <v>42226</v>
      </c>
      <c r="E6" s="58">
        <f t="shared" si="0"/>
        <v>-28</v>
      </c>
      <c r="F6" s="59">
        <f t="shared" si="1"/>
        <v>-251.16000000000003</v>
      </c>
    </row>
    <row r="7" spans="1:6">
      <c r="A7" s="54" t="s">
        <v>65</v>
      </c>
      <c r="B7" s="55">
        <v>310</v>
      </c>
      <c r="C7" s="57">
        <v>42316</v>
      </c>
      <c r="D7" s="57">
        <v>42296</v>
      </c>
      <c r="E7" s="58">
        <f t="shared" si="0"/>
        <v>-20</v>
      </c>
      <c r="F7" s="59">
        <f t="shared" si="1"/>
        <v>-6200</v>
      </c>
    </row>
    <row r="8" spans="1:6">
      <c r="A8" s="54" t="s">
        <v>68</v>
      </c>
      <c r="B8" s="55">
        <v>118.39</v>
      </c>
      <c r="C8" s="57">
        <v>42277</v>
      </c>
      <c r="D8" s="57">
        <v>42296</v>
      </c>
      <c r="E8" s="58">
        <f t="shared" si="0"/>
        <v>19</v>
      </c>
      <c r="F8" s="59">
        <f t="shared" si="1"/>
        <v>2249.41</v>
      </c>
    </row>
    <row r="9" spans="1:6">
      <c r="A9" s="54" t="s">
        <v>64</v>
      </c>
      <c r="B9" s="55">
        <v>1137.5</v>
      </c>
      <c r="C9" s="57">
        <v>42308</v>
      </c>
      <c r="D9" s="57">
        <v>42296</v>
      </c>
      <c r="E9" s="58">
        <f t="shared" si="0"/>
        <v>-12</v>
      </c>
      <c r="F9" s="59">
        <f t="shared" si="1"/>
        <v>-13650</v>
      </c>
    </row>
    <row r="10" spans="1:6">
      <c r="A10" s="54">
        <v>184</v>
      </c>
      <c r="B10" s="55">
        <v>350.97</v>
      </c>
      <c r="C10" s="57">
        <v>42251</v>
      </c>
      <c r="D10" s="57">
        <v>42226</v>
      </c>
      <c r="E10" s="58">
        <f t="shared" si="0"/>
        <v>-25</v>
      </c>
      <c r="F10" s="59">
        <f t="shared" si="1"/>
        <v>-8774.25</v>
      </c>
    </row>
    <row r="11" spans="1:6">
      <c r="A11" s="54" t="s">
        <v>69</v>
      </c>
      <c r="B11" s="55">
        <v>1.4</v>
      </c>
      <c r="C11" s="56">
        <v>42308</v>
      </c>
      <c r="D11" s="57">
        <v>42299</v>
      </c>
      <c r="E11" s="58">
        <f t="shared" si="0"/>
        <v>-9</v>
      </c>
      <c r="F11" s="59">
        <f t="shared" si="1"/>
        <v>-12.6</v>
      </c>
    </row>
    <row r="12" spans="1:6">
      <c r="A12" s="54">
        <v>2000932329</v>
      </c>
      <c r="B12" s="55">
        <v>289.02</v>
      </c>
      <c r="C12" s="57">
        <v>42308</v>
      </c>
      <c r="D12" s="57">
        <v>42305</v>
      </c>
      <c r="E12" s="58">
        <f t="shared" si="0"/>
        <v>-3</v>
      </c>
      <c r="F12" s="59">
        <f t="shared" si="1"/>
        <v>-867.06</v>
      </c>
    </row>
    <row r="13" spans="1:6">
      <c r="A13" s="60">
        <v>7104</v>
      </c>
      <c r="B13" s="55">
        <v>650.6</v>
      </c>
      <c r="C13" s="57">
        <v>42325</v>
      </c>
      <c r="D13" s="57">
        <v>42321</v>
      </c>
      <c r="E13" s="58">
        <f t="shared" si="0"/>
        <v>-4</v>
      </c>
      <c r="F13" s="59">
        <f t="shared" si="1"/>
        <v>-2602.4</v>
      </c>
    </row>
    <row r="14" spans="1:6">
      <c r="A14" s="54">
        <v>203</v>
      </c>
      <c r="B14" s="55">
        <v>717.2</v>
      </c>
      <c r="C14" s="57">
        <v>42347</v>
      </c>
      <c r="D14" s="57">
        <v>42321</v>
      </c>
      <c r="E14" s="58">
        <f t="shared" si="0"/>
        <v>-26</v>
      </c>
      <c r="F14" s="59">
        <f t="shared" si="1"/>
        <v>-18647.2</v>
      </c>
    </row>
    <row r="15" spans="1:6">
      <c r="A15" s="61" t="s">
        <v>70</v>
      </c>
      <c r="B15" s="55">
        <v>74.290000000000006</v>
      </c>
      <c r="C15" s="57">
        <v>42332</v>
      </c>
      <c r="D15" s="57">
        <v>42321</v>
      </c>
      <c r="E15" s="58">
        <f t="shared" si="0"/>
        <v>-11</v>
      </c>
      <c r="F15" s="59">
        <f t="shared" si="1"/>
        <v>-817.19</v>
      </c>
    </row>
    <row r="16" spans="1:6">
      <c r="A16" s="54">
        <v>8715238361</v>
      </c>
      <c r="B16" s="55">
        <v>5</v>
      </c>
      <c r="C16" s="57">
        <v>42350</v>
      </c>
      <c r="D16" s="57">
        <v>42321</v>
      </c>
      <c r="E16" s="58">
        <f t="shared" si="0"/>
        <v>-29</v>
      </c>
      <c r="F16" s="59">
        <f t="shared" si="1"/>
        <v>-145</v>
      </c>
    </row>
    <row r="17" spans="1:6">
      <c r="A17" s="54">
        <v>2000793484</v>
      </c>
      <c r="B17" s="55">
        <v>289.02</v>
      </c>
      <c r="C17" s="57">
        <v>42308</v>
      </c>
      <c r="D17" s="57">
        <v>42335</v>
      </c>
      <c r="E17" s="58">
        <f t="shared" si="0"/>
        <v>27</v>
      </c>
      <c r="F17" s="59">
        <f t="shared" si="1"/>
        <v>7803.5399999999991</v>
      </c>
    </row>
    <row r="18" spans="1:6">
      <c r="A18" s="54" t="s">
        <v>71</v>
      </c>
      <c r="B18" s="55">
        <v>1068.8</v>
      </c>
      <c r="C18" s="57">
        <v>42338</v>
      </c>
      <c r="D18" s="57">
        <v>42335</v>
      </c>
      <c r="E18" s="58">
        <f t="shared" si="0"/>
        <v>-3</v>
      </c>
      <c r="F18" s="59">
        <f t="shared" si="1"/>
        <v>-3206.3999999999996</v>
      </c>
    </row>
    <row r="19" spans="1:6">
      <c r="A19" s="62" t="s">
        <v>72</v>
      </c>
      <c r="B19" s="55">
        <v>61.2</v>
      </c>
      <c r="C19" s="57">
        <v>42355</v>
      </c>
      <c r="D19" s="57">
        <v>42335</v>
      </c>
      <c r="E19" s="58">
        <f t="shared" si="0"/>
        <v>-20</v>
      </c>
      <c r="F19" s="59">
        <f t="shared" si="1"/>
        <v>-1224</v>
      </c>
    </row>
    <row r="20" spans="1:6">
      <c r="A20" s="54" t="s">
        <v>73</v>
      </c>
      <c r="B20" s="55">
        <v>1.45</v>
      </c>
      <c r="C20" s="57">
        <v>42338</v>
      </c>
      <c r="D20" s="57">
        <v>42335</v>
      </c>
      <c r="E20" s="58">
        <f t="shared" si="0"/>
        <v>-3</v>
      </c>
      <c r="F20" s="59">
        <f t="shared" si="1"/>
        <v>-4.3499999999999996</v>
      </c>
    </row>
    <row r="21" spans="1:6">
      <c r="A21" s="63">
        <v>1633</v>
      </c>
      <c r="B21" s="55">
        <v>65.099999999999994</v>
      </c>
      <c r="C21" s="57">
        <v>42359</v>
      </c>
      <c r="D21" s="57">
        <v>42345</v>
      </c>
      <c r="E21" s="58">
        <f>IF(AND(C21&lt;&gt;"",D21&lt;&gt;""),D21-C21,"")</f>
        <v>-14</v>
      </c>
      <c r="F21" s="59">
        <f t="shared" si="1"/>
        <v>-911.39999999999986</v>
      </c>
    </row>
    <row r="22" spans="1:6">
      <c r="A22" s="63">
        <v>1644</v>
      </c>
      <c r="B22" s="55">
        <v>58.88</v>
      </c>
      <c r="C22" s="57">
        <v>42359</v>
      </c>
      <c r="D22" s="57">
        <v>42345</v>
      </c>
      <c r="E22" s="58">
        <f>IF(AND(C22&lt;&gt;"",D22&lt;&gt;""),D22-C22,"")</f>
        <v>-14</v>
      </c>
      <c r="F22" s="59">
        <f t="shared" ref="F22:F33" si="2">IF(AND(E22&lt;&gt;"",B22&lt;&gt;""),E22*B22,"")</f>
        <v>-824.32</v>
      </c>
    </row>
    <row r="23" spans="1:6">
      <c r="A23" s="63">
        <v>1645</v>
      </c>
      <c r="B23" s="55">
        <v>58.32</v>
      </c>
      <c r="C23" s="57">
        <v>42359</v>
      </c>
      <c r="D23" s="57">
        <v>42345</v>
      </c>
      <c r="E23" s="58">
        <f>IF(AND(C23&lt;&gt;"",D23&lt;&gt;""),D23-C23,"")</f>
        <v>-14</v>
      </c>
      <c r="F23" s="59">
        <f t="shared" si="2"/>
        <v>-816.48</v>
      </c>
    </row>
    <row r="24" spans="1:6">
      <c r="A24" s="63">
        <v>1646</v>
      </c>
      <c r="B24" s="55">
        <v>52.4</v>
      </c>
      <c r="C24" s="57">
        <v>42359</v>
      </c>
      <c r="D24" s="57">
        <v>42345</v>
      </c>
      <c r="E24" s="58">
        <f>IF(AND(C24&lt;&gt;"",D24&lt;&gt;""),D24-C24,"")</f>
        <v>-14</v>
      </c>
      <c r="F24" s="59">
        <f t="shared" si="2"/>
        <v>-733.6</v>
      </c>
    </row>
    <row r="25" spans="1:6">
      <c r="A25" s="63">
        <v>1648</v>
      </c>
      <c r="B25" s="55">
        <v>65.400000000000006</v>
      </c>
      <c r="C25" s="57">
        <v>42359</v>
      </c>
      <c r="D25" s="57">
        <v>42345</v>
      </c>
      <c r="E25" s="58">
        <f>IF(AND(C25&lt;&gt;"",D25&lt;&gt;""),D25-C25,"")</f>
        <v>-14</v>
      </c>
      <c r="F25" s="59">
        <f t="shared" si="2"/>
        <v>-915.60000000000014</v>
      </c>
    </row>
    <row r="26" spans="1:6">
      <c r="A26" s="54" t="s">
        <v>74</v>
      </c>
      <c r="B26" s="55">
        <v>102.8</v>
      </c>
      <c r="C26" s="56">
        <v>42369</v>
      </c>
      <c r="D26" s="57">
        <v>42348</v>
      </c>
      <c r="E26" s="58">
        <f t="shared" si="0"/>
        <v>-21</v>
      </c>
      <c r="F26" s="59">
        <f t="shared" si="2"/>
        <v>-2158.7999999999997</v>
      </c>
    </row>
    <row r="27" spans="1:6">
      <c r="A27" s="63">
        <v>8715307392</v>
      </c>
      <c r="B27" s="55">
        <v>5.87</v>
      </c>
      <c r="C27" s="57">
        <v>42353</v>
      </c>
      <c r="D27" s="57">
        <v>42348</v>
      </c>
      <c r="E27" s="58">
        <f t="shared" si="0"/>
        <v>-5</v>
      </c>
      <c r="F27" s="59">
        <f t="shared" si="2"/>
        <v>-29.35</v>
      </c>
    </row>
    <row r="28" spans="1:6">
      <c r="A28" s="54">
        <v>59</v>
      </c>
      <c r="B28" s="55">
        <v>62.62</v>
      </c>
      <c r="C28" s="57">
        <v>42369</v>
      </c>
      <c r="D28" s="57">
        <v>42348</v>
      </c>
      <c r="E28" s="58">
        <f t="shared" si="0"/>
        <v>-21</v>
      </c>
      <c r="F28" s="59">
        <f t="shared" si="2"/>
        <v>-1315.02</v>
      </c>
    </row>
    <row r="29" spans="1:6">
      <c r="A29" s="54">
        <v>229</v>
      </c>
      <c r="B29" s="55">
        <v>564.61</v>
      </c>
      <c r="C29" s="57">
        <v>42380</v>
      </c>
      <c r="D29" s="57">
        <v>42348</v>
      </c>
      <c r="E29" s="58">
        <f t="shared" si="0"/>
        <v>-32</v>
      </c>
      <c r="F29" s="59">
        <f t="shared" si="2"/>
        <v>-18067.52</v>
      </c>
    </row>
    <row r="30" spans="1:6">
      <c r="A30" s="61" t="s">
        <v>75</v>
      </c>
      <c r="B30" s="55">
        <v>31.44</v>
      </c>
      <c r="C30" s="57">
        <v>42369</v>
      </c>
      <c r="D30" s="57">
        <v>42349</v>
      </c>
      <c r="E30" s="58">
        <f t="shared" si="0"/>
        <v>-20</v>
      </c>
      <c r="F30" s="59">
        <f t="shared" si="2"/>
        <v>-628.80000000000007</v>
      </c>
    </row>
    <row r="31" spans="1:6">
      <c r="A31" s="54" t="s">
        <v>76</v>
      </c>
      <c r="B31" s="55">
        <v>310.08999999999997</v>
      </c>
      <c r="C31" s="57">
        <v>42369</v>
      </c>
      <c r="D31" s="57">
        <v>42353</v>
      </c>
      <c r="E31" s="58">
        <f t="shared" si="0"/>
        <v>-16</v>
      </c>
      <c r="F31" s="59">
        <f t="shared" si="2"/>
        <v>-4961.4399999999996</v>
      </c>
    </row>
    <row r="32" spans="1:6">
      <c r="A32" s="62">
        <v>8715328910</v>
      </c>
      <c r="B32" s="55">
        <v>11.15</v>
      </c>
      <c r="C32" s="57">
        <v>42385</v>
      </c>
      <c r="D32" s="57">
        <v>42356</v>
      </c>
      <c r="E32" s="58">
        <f t="shared" si="0"/>
        <v>-29</v>
      </c>
      <c r="F32" s="59">
        <f t="shared" si="2"/>
        <v>-323.35000000000002</v>
      </c>
    </row>
    <row r="33" spans="1:6">
      <c r="A33" s="61" t="s">
        <v>77</v>
      </c>
      <c r="B33" s="55">
        <v>50</v>
      </c>
      <c r="C33" s="57">
        <v>42356</v>
      </c>
      <c r="D33" s="57">
        <v>42356</v>
      </c>
      <c r="E33" s="58">
        <f t="shared" si="0"/>
        <v>0</v>
      </c>
      <c r="F33" s="59">
        <f t="shared" si="2"/>
        <v>0</v>
      </c>
    </row>
    <row r="34" spans="1:6">
      <c r="A34" s="64"/>
      <c r="B34" s="65"/>
      <c r="C34" s="66"/>
      <c r="D34" s="66"/>
      <c r="E34" s="67" t="str">
        <f t="shared" si="0"/>
        <v/>
      </c>
      <c r="F34" s="68" t="str">
        <f t="shared" si="1"/>
        <v/>
      </c>
    </row>
    <row r="35" spans="1:6">
      <c r="A35" s="21"/>
      <c r="B35" s="22"/>
      <c r="C35" s="23"/>
      <c r="D35" s="36"/>
      <c r="E35" s="35"/>
      <c r="F35" s="28"/>
    </row>
    <row r="36" spans="1:6" s="11" customFormat="1" ht="24" customHeight="1">
      <c r="A36" s="8" t="s">
        <v>0</v>
      </c>
      <c r="B36" s="9">
        <f>SUM(B4:B35)</f>
        <v>7188.949999999998</v>
      </c>
      <c r="C36" s="10"/>
      <c r="D36" s="37"/>
      <c r="E36" s="47"/>
      <c r="F36" s="34">
        <f>SUM(F4:F34)</f>
        <v>-106914.50000000004</v>
      </c>
    </row>
    <row r="37" spans="1:6">
      <c r="A37" s="48"/>
    </row>
    <row r="39" spans="1:6" ht="36" customHeight="1">
      <c r="A39" s="71" t="s">
        <v>7</v>
      </c>
      <c r="B39" s="72"/>
      <c r="C39" s="72"/>
      <c r="D39" s="16">
        <f>IF(AND(F36&lt;&gt;"",B36&lt;&gt;0),F36/B36,"")</f>
        <v>-14.872060592993424</v>
      </c>
    </row>
  </sheetData>
  <mergeCells count="6">
    <mergeCell ref="F2:F3"/>
    <mergeCell ref="A39:C39"/>
    <mergeCell ref="A1:D1"/>
    <mergeCell ref="A2:A3"/>
    <mergeCell ref="C2:C3"/>
    <mergeCell ref="E2:E3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62"/>
  <sheetViews>
    <sheetView topLeftCell="A46" zoomScaleNormal="100" workbookViewId="0">
      <selection activeCell="D18" sqref="D18"/>
    </sheetView>
  </sheetViews>
  <sheetFormatPr defaultRowHeight="15"/>
  <cols>
    <col min="1" max="1" width="16" style="1" customWidth="1"/>
    <col min="2" max="4" width="15.7109375" style="1" customWidth="1"/>
    <col min="5" max="6" width="11.5703125" style="1" customWidth="1"/>
    <col min="7" max="16384" width="9.140625" style="1"/>
  </cols>
  <sheetData>
    <row r="1" spans="1:6" ht="24" customHeight="1">
      <c r="A1" s="73" t="s">
        <v>1</v>
      </c>
      <c r="B1" s="74"/>
      <c r="C1" s="74"/>
      <c r="D1" s="75"/>
      <c r="E1" s="12"/>
      <c r="F1" s="13"/>
    </row>
    <row r="2" spans="1:6" ht="21.75" customHeight="1">
      <c r="A2" s="76" t="s">
        <v>2</v>
      </c>
      <c r="B2" s="14" t="s">
        <v>5</v>
      </c>
      <c r="C2" s="78" t="s">
        <v>8</v>
      </c>
      <c r="D2" s="39" t="s">
        <v>9</v>
      </c>
      <c r="E2" s="80" t="s">
        <v>3</v>
      </c>
      <c r="F2" s="69" t="s">
        <v>10</v>
      </c>
    </row>
    <row r="3" spans="1:6" ht="21.75" customHeight="1">
      <c r="A3" s="77"/>
      <c r="B3" s="15" t="s">
        <v>4</v>
      </c>
      <c r="C3" s="79"/>
      <c r="D3" s="40" t="s">
        <v>6</v>
      </c>
      <c r="E3" s="81"/>
      <c r="F3" s="70"/>
    </row>
    <row r="4" spans="1:6">
      <c r="A4" s="17" t="s">
        <v>11</v>
      </c>
      <c r="B4" s="2">
        <v>1260</v>
      </c>
      <c r="C4" s="3">
        <v>41943</v>
      </c>
      <c r="D4" s="41">
        <v>42040</v>
      </c>
      <c r="E4" s="25">
        <f>IF(AND(C4&lt;&gt;"",D4&lt;&gt;""),D4-C4,"")</f>
        <v>97</v>
      </c>
      <c r="F4" s="28">
        <f>IF(AND(E4&lt;&gt;"",B4&lt;&gt;""),E4*B4,"")</f>
        <v>122220</v>
      </c>
    </row>
    <row r="5" spans="1:6">
      <c r="A5" s="18" t="s">
        <v>12</v>
      </c>
      <c r="B5" s="4">
        <v>90</v>
      </c>
      <c r="C5" s="5">
        <v>41973</v>
      </c>
      <c r="D5" s="42">
        <v>42040</v>
      </c>
      <c r="E5" s="25">
        <f t="shared" ref="E5:F58" si="0">IF(AND(C5&lt;&gt;"",D5&lt;&gt;""),D5-C5,"")</f>
        <v>67</v>
      </c>
      <c r="F5" s="28">
        <f t="shared" ref="F5:F36" si="1">IF(AND(E5&lt;&gt;"",B5&lt;&gt;""),E5*B5,"")</f>
        <v>6030</v>
      </c>
    </row>
    <row r="6" spans="1:6">
      <c r="A6" s="18" t="s">
        <v>13</v>
      </c>
      <c r="B6" s="4">
        <v>33.14</v>
      </c>
      <c r="C6" s="5">
        <v>41891</v>
      </c>
      <c r="D6" s="42">
        <v>42044</v>
      </c>
      <c r="E6" s="25">
        <f t="shared" si="0"/>
        <v>153</v>
      </c>
      <c r="F6" s="26">
        <f t="shared" si="1"/>
        <v>5070.42</v>
      </c>
    </row>
    <row r="7" spans="1:6">
      <c r="A7" s="18" t="s">
        <v>14</v>
      </c>
      <c r="B7" s="4">
        <v>526.6</v>
      </c>
      <c r="C7" s="5">
        <v>41973</v>
      </c>
      <c r="D7" s="42">
        <v>42044</v>
      </c>
      <c r="E7" s="25">
        <f t="shared" si="0"/>
        <v>71</v>
      </c>
      <c r="F7" s="26">
        <f t="shared" si="1"/>
        <v>37388.6</v>
      </c>
    </row>
    <row r="8" spans="1:6">
      <c r="A8" s="18" t="s">
        <v>15</v>
      </c>
      <c r="B8" s="4">
        <v>233.63</v>
      </c>
      <c r="C8" s="19">
        <v>42011</v>
      </c>
      <c r="D8" s="43">
        <v>42044</v>
      </c>
      <c r="E8" s="33">
        <f t="shared" si="0"/>
        <v>33</v>
      </c>
      <c r="F8" s="26">
        <f t="shared" si="1"/>
        <v>7709.79</v>
      </c>
    </row>
    <row r="9" spans="1:6">
      <c r="A9" s="18" t="s">
        <v>16</v>
      </c>
      <c r="B9" s="4">
        <v>132.24</v>
      </c>
      <c r="C9" s="38">
        <v>42000</v>
      </c>
      <c r="D9" s="44">
        <v>42044</v>
      </c>
      <c r="E9" s="32">
        <f t="shared" si="0"/>
        <v>44</v>
      </c>
      <c r="F9" s="31">
        <f t="shared" si="1"/>
        <v>5818.56</v>
      </c>
    </row>
    <row r="10" spans="1:6">
      <c r="A10" s="18" t="s">
        <v>17</v>
      </c>
      <c r="B10" s="4">
        <v>258.02999999999997</v>
      </c>
      <c r="C10" s="5">
        <v>41971</v>
      </c>
      <c r="D10" s="41">
        <v>42045</v>
      </c>
      <c r="E10" s="25">
        <f t="shared" si="0"/>
        <v>74</v>
      </c>
      <c r="F10" s="26">
        <f t="shared" si="1"/>
        <v>19094.219999999998</v>
      </c>
    </row>
    <row r="11" spans="1:6">
      <c r="A11" s="18" t="s">
        <v>18</v>
      </c>
      <c r="B11" s="4">
        <v>61.2</v>
      </c>
      <c r="C11" s="5">
        <v>41999</v>
      </c>
      <c r="D11" s="42">
        <v>42045</v>
      </c>
      <c r="E11" s="25">
        <f t="shared" si="0"/>
        <v>46</v>
      </c>
      <c r="F11" s="26">
        <f t="shared" si="1"/>
        <v>2815.2000000000003</v>
      </c>
    </row>
    <row r="12" spans="1:6">
      <c r="A12" s="18" t="s">
        <v>19</v>
      </c>
      <c r="B12" s="4">
        <v>277.07</v>
      </c>
      <c r="C12" s="5">
        <v>42035</v>
      </c>
      <c r="D12" s="42">
        <v>42045</v>
      </c>
      <c r="E12" s="33">
        <f t="shared" si="0"/>
        <v>10</v>
      </c>
      <c r="F12" s="31">
        <f t="shared" si="1"/>
        <v>2770.7</v>
      </c>
    </row>
    <row r="13" spans="1:6">
      <c r="A13" s="18" t="s">
        <v>20</v>
      </c>
      <c r="B13" s="4">
        <v>53.32</v>
      </c>
      <c r="C13" s="5">
        <v>42000</v>
      </c>
      <c r="D13" s="42">
        <v>42045</v>
      </c>
      <c r="E13" s="32">
        <f t="shared" si="0"/>
        <v>45</v>
      </c>
      <c r="F13" s="46">
        <f t="shared" si="1"/>
        <v>2399.4</v>
      </c>
    </row>
    <row r="14" spans="1:6">
      <c r="A14" s="18" t="s">
        <v>21</v>
      </c>
      <c r="B14" s="4">
        <v>550</v>
      </c>
      <c r="C14" s="5">
        <v>42027</v>
      </c>
      <c r="D14" s="42">
        <v>42045</v>
      </c>
      <c r="E14" s="25">
        <f t="shared" si="0"/>
        <v>18</v>
      </c>
      <c r="F14" s="46">
        <f t="shared" si="1"/>
        <v>9900</v>
      </c>
    </row>
    <row r="15" spans="1:6">
      <c r="A15" s="18" t="s">
        <v>22</v>
      </c>
      <c r="B15" s="4">
        <v>2.0099999999999998</v>
      </c>
      <c r="C15" s="5">
        <v>42020</v>
      </c>
      <c r="D15" s="42">
        <v>42045</v>
      </c>
      <c r="E15" s="33">
        <f t="shared" si="0"/>
        <v>25</v>
      </c>
      <c r="F15" s="46">
        <f t="shared" si="1"/>
        <v>50.249999999999993</v>
      </c>
    </row>
    <row r="16" spans="1:6">
      <c r="A16" s="18" t="s">
        <v>23</v>
      </c>
      <c r="B16" s="4">
        <v>292.62</v>
      </c>
      <c r="C16" s="5">
        <v>42063</v>
      </c>
      <c r="D16" s="42">
        <v>42045</v>
      </c>
      <c r="E16" s="32">
        <f t="shared" si="0"/>
        <v>-18</v>
      </c>
      <c r="F16" s="46">
        <f t="shared" si="1"/>
        <v>-5267.16</v>
      </c>
    </row>
    <row r="17" spans="1:6">
      <c r="A17" s="18" t="s">
        <v>24</v>
      </c>
      <c r="B17" s="4">
        <v>19.97</v>
      </c>
      <c r="C17" s="5">
        <v>42084</v>
      </c>
      <c r="D17" s="42">
        <v>42077</v>
      </c>
      <c r="E17" s="32">
        <f t="shared" si="0"/>
        <v>-7</v>
      </c>
      <c r="F17" s="26">
        <f t="shared" si="1"/>
        <v>-139.79</v>
      </c>
    </row>
    <row r="18" spans="1:6">
      <c r="A18" s="18" t="s">
        <v>25</v>
      </c>
      <c r="B18" s="4">
        <v>508</v>
      </c>
      <c r="C18" s="5">
        <v>42063</v>
      </c>
      <c r="D18" s="42">
        <v>42077</v>
      </c>
      <c r="E18" s="25">
        <f t="shared" si="0"/>
        <v>14</v>
      </c>
      <c r="F18" s="31">
        <f t="shared" si="1"/>
        <v>7112</v>
      </c>
    </row>
    <row r="19" spans="1:6">
      <c r="A19" s="18" t="s">
        <v>26</v>
      </c>
      <c r="B19" s="4">
        <v>295.22000000000003</v>
      </c>
      <c r="C19" s="5">
        <v>42124</v>
      </c>
      <c r="D19" s="42">
        <v>42077</v>
      </c>
      <c r="E19" s="33">
        <f t="shared" si="0"/>
        <v>-47</v>
      </c>
      <c r="F19" s="26">
        <f t="shared" si="1"/>
        <v>-13875.340000000002</v>
      </c>
    </row>
    <row r="20" spans="1:6">
      <c r="A20" s="18" t="s">
        <v>27</v>
      </c>
      <c r="B20" s="4">
        <v>163.93</v>
      </c>
      <c r="C20" s="5">
        <v>42063</v>
      </c>
      <c r="D20" s="42">
        <v>42077</v>
      </c>
      <c r="E20" s="25">
        <f t="shared" si="0"/>
        <v>14</v>
      </c>
      <c r="F20" s="31">
        <f t="shared" si="1"/>
        <v>2295.02</v>
      </c>
    </row>
    <row r="21" spans="1:6">
      <c r="A21" s="18" t="s">
        <v>28</v>
      </c>
      <c r="B21" s="4">
        <v>13.12</v>
      </c>
      <c r="C21" s="19">
        <v>42091</v>
      </c>
      <c r="D21" s="42">
        <v>42082</v>
      </c>
      <c r="E21" s="25">
        <f t="shared" si="0"/>
        <v>-9</v>
      </c>
      <c r="F21" s="46">
        <f t="shared" si="1"/>
        <v>-118.08</v>
      </c>
    </row>
    <row r="22" spans="1:6">
      <c r="A22" s="18" t="s">
        <v>29</v>
      </c>
      <c r="B22" s="4">
        <v>433.8</v>
      </c>
      <c r="C22" s="5">
        <v>42124</v>
      </c>
      <c r="D22" s="42">
        <v>42082</v>
      </c>
      <c r="E22" s="25">
        <f t="shared" si="0"/>
        <v>-42</v>
      </c>
      <c r="F22" s="26">
        <f t="shared" si="1"/>
        <v>-18219.600000000002</v>
      </c>
    </row>
    <row r="23" spans="1:6">
      <c r="A23" s="18" t="s">
        <v>30</v>
      </c>
      <c r="B23" s="4">
        <v>830</v>
      </c>
      <c r="C23" s="5">
        <v>42065</v>
      </c>
      <c r="D23" s="42">
        <v>42082</v>
      </c>
      <c r="E23" s="25">
        <f t="shared" si="0"/>
        <v>17</v>
      </c>
      <c r="F23" s="26">
        <f t="shared" si="1"/>
        <v>14110</v>
      </c>
    </row>
    <row r="24" spans="1:6">
      <c r="A24" s="18" t="s">
        <v>31</v>
      </c>
      <c r="B24" s="4">
        <v>247.86</v>
      </c>
      <c r="C24" s="5">
        <v>42093</v>
      </c>
      <c r="D24" s="42">
        <v>42133</v>
      </c>
      <c r="E24" s="29">
        <f t="shared" si="0"/>
        <v>40</v>
      </c>
      <c r="F24" s="31">
        <f t="shared" si="1"/>
        <v>9914.4000000000015</v>
      </c>
    </row>
    <row r="25" spans="1:6">
      <c r="A25" s="20" t="s">
        <v>32</v>
      </c>
      <c r="B25" s="6">
        <v>128</v>
      </c>
      <c r="C25" s="7">
        <v>42133</v>
      </c>
      <c r="D25" s="45">
        <v>42133</v>
      </c>
      <c r="E25" s="25">
        <f t="shared" si="0"/>
        <v>0</v>
      </c>
      <c r="F25" s="28">
        <f t="shared" si="1"/>
        <v>0</v>
      </c>
    </row>
    <row r="26" spans="1:6">
      <c r="A26" s="21" t="s">
        <v>33</v>
      </c>
      <c r="B26" s="22">
        <v>815.87</v>
      </c>
      <c r="C26" s="24">
        <v>42154</v>
      </c>
      <c r="D26" s="44">
        <v>42133</v>
      </c>
      <c r="E26" s="35">
        <f t="shared" si="0"/>
        <v>-21</v>
      </c>
      <c r="F26" s="28">
        <f t="shared" si="1"/>
        <v>-17133.27</v>
      </c>
    </row>
    <row r="27" spans="1:6">
      <c r="A27" s="21" t="s">
        <v>34</v>
      </c>
      <c r="B27" s="22">
        <v>246.52</v>
      </c>
      <c r="C27" s="23">
        <v>42124</v>
      </c>
      <c r="D27" s="36">
        <v>42133</v>
      </c>
      <c r="E27" s="35">
        <f t="shared" si="0"/>
        <v>9</v>
      </c>
      <c r="F27" s="28">
        <f t="shared" si="1"/>
        <v>2218.6800000000003</v>
      </c>
    </row>
    <row r="28" spans="1:6">
      <c r="A28" s="21" t="s">
        <v>35</v>
      </c>
      <c r="B28" s="22">
        <v>4.43</v>
      </c>
      <c r="C28" s="23">
        <v>42112</v>
      </c>
      <c r="D28" s="24">
        <v>42133</v>
      </c>
      <c r="E28" s="25">
        <f t="shared" si="0"/>
        <v>21</v>
      </c>
      <c r="F28" s="28">
        <f t="shared" si="1"/>
        <v>93.03</v>
      </c>
    </row>
    <row r="29" spans="1:6">
      <c r="A29" s="21" t="s">
        <v>36</v>
      </c>
      <c r="B29" s="22">
        <v>987</v>
      </c>
      <c r="C29" s="23">
        <v>42123</v>
      </c>
      <c r="D29" s="24">
        <v>42149</v>
      </c>
      <c r="E29" s="25">
        <f t="shared" si="0"/>
        <v>26</v>
      </c>
      <c r="F29" s="28">
        <f t="shared" si="1"/>
        <v>25662</v>
      </c>
    </row>
    <row r="30" spans="1:6">
      <c r="A30" s="21" t="s">
        <v>37</v>
      </c>
      <c r="B30" s="22">
        <v>404.55</v>
      </c>
      <c r="C30" s="23">
        <v>42185</v>
      </c>
      <c r="D30" s="24">
        <v>42149</v>
      </c>
      <c r="E30" s="25">
        <f t="shared" si="0"/>
        <v>-36</v>
      </c>
      <c r="F30" s="28">
        <f t="shared" si="1"/>
        <v>-14563.800000000001</v>
      </c>
    </row>
    <row r="31" spans="1:6">
      <c r="A31" s="21" t="s">
        <v>38</v>
      </c>
      <c r="B31" s="22">
        <v>16.36</v>
      </c>
      <c r="C31" s="23">
        <v>42172</v>
      </c>
      <c r="D31" s="24">
        <v>42149</v>
      </c>
      <c r="E31" s="25">
        <f t="shared" si="0"/>
        <v>-23</v>
      </c>
      <c r="F31" s="28">
        <f t="shared" si="1"/>
        <v>-376.28</v>
      </c>
    </row>
    <row r="32" spans="1:6">
      <c r="A32" s="21" t="s">
        <v>39</v>
      </c>
      <c r="B32" s="22">
        <v>418.18</v>
      </c>
      <c r="C32" s="23">
        <v>42173</v>
      </c>
      <c r="D32" s="24">
        <v>42149</v>
      </c>
      <c r="E32" s="25">
        <f t="shared" si="0"/>
        <v>-24</v>
      </c>
      <c r="F32" s="28">
        <f t="shared" si="1"/>
        <v>-10036.32</v>
      </c>
    </row>
    <row r="33" spans="1:6">
      <c r="A33" s="21" t="s">
        <v>40</v>
      </c>
      <c r="B33" s="22">
        <v>340</v>
      </c>
      <c r="C33" s="23">
        <v>42162</v>
      </c>
      <c r="D33" s="24">
        <v>42149</v>
      </c>
      <c r="E33" s="25">
        <f t="shared" si="0"/>
        <v>-13</v>
      </c>
      <c r="F33" s="28">
        <f t="shared" si="1"/>
        <v>-4420</v>
      </c>
    </row>
    <row r="34" spans="1:6">
      <c r="A34" s="21" t="s">
        <v>41</v>
      </c>
      <c r="B34" s="22">
        <v>456</v>
      </c>
      <c r="C34" s="23">
        <v>42175</v>
      </c>
      <c r="D34" s="24">
        <v>42149</v>
      </c>
      <c r="E34" s="32">
        <f t="shared" si="0"/>
        <v>-26</v>
      </c>
      <c r="F34" s="31">
        <f t="shared" si="1"/>
        <v>-11856</v>
      </c>
    </row>
    <row r="35" spans="1:6">
      <c r="A35" s="21" t="s">
        <v>42</v>
      </c>
      <c r="B35" s="22">
        <v>57.98</v>
      </c>
      <c r="C35" s="23">
        <v>42176</v>
      </c>
      <c r="D35" s="24">
        <v>42149</v>
      </c>
      <c r="E35" s="25">
        <f t="shared" si="0"/>
        <v>-27</v>
      </c>
      <c r="F35" s="28">
        <f t="shared" si="1"/>
        <v>-1565.4599999999998</v>
      </c>
    </row>
    <row r="36" spans="1:6">
      <c r="A36" s="21" t="s">
        <v>43</v>
      </c>
      <c r="B36" s="22">
        <v>854.55</v>
      </c>
      <c r="C36" s="23">
        <v>42185</v>
      </c>
      <c r="D36" s="24">
        <v>42167</v>
      </c>
      <c r="E36" s="29">
        <f t="shared" si="0"/>
        <v>-18</v>
      </c>
      <c r="F36" s="30">
        <f t="shared" si="1"/>
        <v>-15381.9</v>
      </c>
    </row>
    <row r="37" spans="1:6">
      <c r="A37" s="21" t="s">
        <v>44</v>
      </c>
      <c r="B37" s="22">
        <v>802</v>
      </c>
      <c r="C37" s="23">
        <v>42185</v>
      </c>
      <c r="D37" s="24">
        <v>42167</v>
      </c>
      <c r="E37" s="25">
        <f t="shared" si="0"/>
        <v>-18</v>
      </c>
      <c r="F37" s="26">
        <f t="shared" si="0"/>
        <v>-42185</v>
      </c>
    </row>
    <row r="38" spans="1:6">
      <c r="A38" s="21" t="s">
        <v>45</v>
      </c>
      <c r="B38" s="22">
        <v>382.5</v>
      </c>
      <c r="C38" s="23">
        <v>42167</v>
      </c>
      <c r="D38" s="27">
        <v>42167</v>
      </c>
      <c r="E38" s="25">
        <f t="shared" si="0"/>
        <v>0</v>
      </c>
      <c r="F38" s="26">
        <f t="shared" si="0"/>
        <v>-42167</v>
      </c>
    </row>
    <row r="39" spans="1:6">
      <c r="A39" s="21" t="s">
        <v>46</v>
      </c>
      <c r="B39" s="22">
        <v>728</v>
      </c>
      <c r="C39" s="23">
        <v>42185</v>
      </c>
      <c r="D39" s="24">
        <v>42167</v>
      </c>
      <c r="E39" s="25">
        <f t="shared" si="0"/>
        <v>-18</v>
      </c>
      <c r="F39" s="26">
        <f t="shared" si="0"/>
        <v>-42185</v>
      </c>
    </row>
    <row r="40" spans="1:6">
      <c r="A40" s="21" t="s">
        <v>47</v>
      </c>
      <c r="B40" s="22">
        <v>600</v>
      </c>
      <c r="C40" s="23">
        <v>42185</v>
      </c>
      <c r="D40" s="36">
        <v>42167</v>
      </c>
      <c r="E40" s="35">
        <f t="shared" si="0"/>
        <v>-18</v>
      </c>
      <c r="F40" s="26">
        <f t="shared" si="0"/>
        <v>-42185</v>
      </c>
    </row>
    <row r="41" spans="1:6">
      <c r="A41" s="21" t="s">
        <v>48</v>
      </c>
      <c r="B41" s="22">
        <v>249.09</v>
      </c>
      <c r="C41" s="23">
        <v>42185</v>
      </c>
      <c r="D41" s="36">
        <v>42167</v>
      </c>
      <c r="E41" s="35">
        <f t="shared" si="0"/>
        <v>-18</v>
      </c>
      <c r="F41" s="28">
        <f t="shared" si="0"/>
        <v>-42185</v>
      </c>
    </row>
    <row r="42" spans="1:6">
      <c r="A42" s="21" t="s">
        <v>49</v>
      </c>
      <c r="B42" s="22">
        <v>454.41</v>
      </c>
      <c r="C42" s="23">
        <v>42185</v>
      </c>
      <c r="D42" s="36">
        <v>42167</v>
      </c>
      <c r="E42" s="35">
        <f t="shared" si="0"/>
        <v>-18</v>
      </c>
      <c r="F42" s="28">
        <f t="shared" si="0"/>
        <v>-42185</v>
      </c>
    </row>
    <row r="43" spans="1:6">
      <c r="A43" s="21" t="s">
        <v>50</v>
      </c>
      <c r="B43" s="22">
        <v>327.27</v>
      </c>
      <c r="C43" s="23">
        <v>42185</v>
      </c>
      <c r="D43" s="36">
        <v>42167</v>
      </c>
      <c r="E43" s="35">
        <f t="shared" si="0"/>
        <v>-18</v>
      </c>
      <c r="F43" s="28">
        <f t="shared" si="0"/>
        <v>-42185</v>
      </c>
    </row>
    <row r="44" spans="1:6">
      <c r="A44" s="21" t="s">
        <v>51</v>
      </c>
      <c r="B44" s="22">
        <v>160.88999999999999</v>
      </c>
      <c r="C44" s="23">
        <v>42185</v>
      </c>
      <c r="D44" s="36">
        <v>42167</v>
      </c>
      <c r="E44" s="35">
        <f t="shared" si="0"/>
        <v>-18</v>
      </c>
      <c r="F44" s="28">
        <f t="shared" si="0"/>
        <v>-42185</v>
      </c>
    </row>
    <row r="45" spans="1:6">
      <c r="A45" s="21" t="s">
        <v>52</v>
      </c>
      <c r="B45" s="22">
        <v>53.63</v>
      </c>
      <c r="C45" s="23">
        <v>42185</v>
      </c>
      <c r="D45" s="36">
        <v>42167</v>
      </c>
      <c r="E45" s="35">
        <f t="shared" si="0"/>
        <v>-18</v>
      </c>
      <c r="F45" s="28">
        <f t="shared" si="0"/>
        <v>-42185</v>
      </c>
    </row>
    <row r="46" spans="1:6">
      <c r="A46" s="21" t="s">
        <v>53</v>
      </c>
      <c r="B46" s="22">
        <v>53.63</v>
      </c>
      <c r="C46" s="23">
        <v>42185</v>
      </c>
      <c r="D46" s="36">
        <v>42167</v>
      </c>
      <c r="E46" s="35">
        <f t="shared" si="0"/>
        <v>-18</v>
      </c>
      <c r="F46" s="28">
        <f t="shared" si="0"/>
        <v>-42185</v>
      </c>
    </row>
    <row r="47" spans="1:6">
      <c r="A47" s="21" t="s">
        <v>54</v>
      </c>
      <c r="B47" s="22">
        <v>349.06</v>
      </c>
      <c r="C47" s="23">
        <v>42185</v>
      </c>
      <c r="D47" s="36">
        <v>42175</v>
      </c>
      <c r="E47" s="35">
        <f t="shared" si="0"/>
        <v>-10</v>
      </c>
      <c r="F47" s="28">
        <f t="shared" si="0"/>
        <v>-42185</v>
      </c>
    </row>
    <row r="48" spans="1:6">
      <c r="A48" s="21" t="s">
        <v>55</v>
      </c>
      <c r="B48" s="22">
        <v>655.04</v>
      </c>
      <c r="C48" s="23">
        <v>42208</v>
      </c>
      <c r="D48" s="36">
        <v>42226</v>
      </c>
      <c r="E48" s="35">
        <f t="shared" si="0"/>
        <v>18</v>
      </c>
      <c r="F48" s="28">
        <f t="shared" si="0"/>
        <v>-42208</v>
      </c>
    </row>
    <row r="49" spans="1:6">
      <c r="A49" s="21" t="s">
        <v>56</v>
      </c>
      <c r="B49" s="22">
        <v>150</v>
      </c>
      <c r="C49" s="23">
        <v>42208</v>
      </c>
      <c r="D49" s="36">
        <v>42226</v>
      </c>
      <c r="E49" s="35">
        <f t="shared" si="0"/>
        <v>18</v>
      </c>
      <c r="F49" s="28">
        <f t="shared" si="0"/>
        <v>-42208</v>
      </c>
    </row>
    <row r="50" spans="1:6">
      <c r="A50" s="21" t="s">
        <v>57</v>
      </c>
      <c r="B50" s="22">
        <v>292.01</v>
      </c>
      <c r="C50" s="23">
        <v>42254</v>
      </c>
      <c r="D50" s="36">
        <v>42226</v>
      </c>
      <c r="E50" s="35">
        <f t="shared" si="0"/>
        <v>-28</v>
      </c>
      <c r="F50" s="28">
        <f t="shared" si="0"/>
        <v>-42254</v>
      </c>
    </row>
    <row r="51" spans="1:6">
      <c r="A51" s="21" t="s">
        <v>58</v>
      </c>
      <c r="B51" s="22">
        <v>53.63</v>
      </c>
      <c r="C51" s="23">
        <v>42247</v>
      </c>
      <c r="D51" s="36">
        <v>42226</v>
      </c>
      <c r="E51" s="35">
        <f t="shared" si="0"/>
        <v>-21</v>
      </c>
      <c r="F51" s="28">
        <f t="shared" si="0"/>
        <v>-42247</v>
      </c>
    </row>
    <row r="52" spans="1:6">
      <c r="A52" s="21" t="s">
        <v>59</v>
      </c>
      <c r="B52" s="22">
        <v>5.0599999999999996</v>
      </c>
      <c r="C52" s="23">
        <v>42229</v>
      </c>
      <c r="D52" s="36">
        <v>42226</v>
      </c>
      <c r="E52" s="35">
        <f t="shared" si="0"/>
        <v>-3</v>
      </c>
      <c r="F52" s="28">
        <f t="shared" si="0"/>
        <v>-42229</v>
      </c>
    </row>
    <row r="53" spans="1:6">
      <c r="A53" s="21" t="s">
        <v>60</v>
      </c>
      <c r="B53" s="22">
        <v>954.72</v>
      </c>
      <c r="C53" s="23">
        <v>42251</v>
      </c>
      <c r="D53" s="36">
        <v>42226</v>
      </c>
      <c r="E53" s="35">
        <f t="shared" si="0"/>
        <v>-25</v>
      </c>
      <c r="F53" s="28">
        <f t="shared" si="0"/>
        <v>-42251</v>
      </c>
    </row>
    <row r="54" spans="1:6">
      <c r="A54" s="21" t="s">
        <v>61</v>
      </c>
      <c r="B54" s="22">
        <v>795.6</v>
      </c>
      <c r="C54" s="23">
        <v>42251</v>
      </c>
      <c r="D54" s="36">
        <v>42226</v>
      </c>
      <c r="E54" s="35">
        <f t="shared" si="0"/>
        <v>-25</v>
      </c>
      <c r="F54" s="28">
        <f t="shared" si="0"/>
        <v>-42251</v>
      </c>
    </row>
    <row r="55" spans="1:6">
      <c r="A55" s="21" t="s">
        <v>62</v>
      </c>
      <c r="B55" s="22">
        <v>650</v>
      </c>
      <c r="C55" s="23">
        <v>42298</v>
      </c>
      <c r="D55" s="36">
        <v>42271</v>
      </c>
      <c r="E55" s="35">
        <f t="shared" si="0"/>
        <v>-27</v>
      </c>
      <c r="F55" s="28">
        <f t="shared" si="0"/>
        <v>-42298</v>
      </c>
    </row>
    <row r="56" spans="1:6">
      <c r="A56" s="21" t="s">
        <v>63</v>
      </c>
      <c r="B56" s="22">
        <v>118.39</v>
      </c>
      <c r="C56" s="23">
        <v>42277</v>
      </c>
      <c r="D56" s="36">
        <v>42296</v>
      </c>
      <c r="E56" s="35">
        <f t="shared" si="0"/>
        <v>19</v>
      </c>
      <c r="F56" s="28">
        <f t="shared" si="0"/>
        <v>-42277</v>
      </c>
    </row>
    <row r="57" spans="1:6">
      <c r="A57" s="21" t="s">
        <v>64</v>
      </c>
      <c r="B57" s="22">
        <v>1137.5</v>
      </c>
      <c r="C57" s="23">
        <v>42308</v>
      </c>
      <c r="D57" s="36">
        <v>42296</v>
      </c>
      <c r="E57" s="35">
        <f t="shared" si="0"/>
        <v>-12</v>
      </c>
      <c r="F57" s="28">
        <f t="shared" si="0"/>
        <v>-42308</v>
      </c>
    </row>
    <row r="58" spans="1:6">
      <c r="A58" s="21" t="s">
        <v>65</v>
      </c>
      <c r="B58" s="22">
        <v>310</v>
      </c>
      <c r="C58" s="23">
        <v>42316</v>
      </c>
      <c r="D58" s="36">
        <v>42296</v>
      </c>
      <c r="E58" s="35">
        <f t="shared" si="0"/>
        <v>-20</v>
      </c>
      <c r="F58" s="28">
        <f t="shared" si="0"/>
        <v>-42316</v>
      </c>
    </row>
    <row r="59" spans="1:6" s="11" customFormat="1" ht="24" customHeight="1">
      <c r="A59" s="8" t="s">
        <v>0</v>
      </c>
      <c r="B59" s="9">
        <f>SUM(B4:B58)</f>
        <v>20293.629999999994</v>
      </c>
      <c r="C59" s="10"/>
      <c r="D59" s="37"/>
      <c r="E59" s="47"/>
      <c r="F59" s="34">
        <f>SUM(F4:F37)</f>
        <v>127534.27000000005</v>
      </c>
    </row>
    <row r="62" spans="1:6" ht="36" customHeight="1">
      <c r="A62" s="71" t="s">
        <v>7</v>
      </c>
      <c r="B62" s="72"/>
      <c r="C62" s="72"/>
      <c r="D62" s="16">
        <f>IF(AND(F59&lt;&gt;"",B59&lt;&gt;0),F59/B59,"")</f>
        <v>6.2844483712376782</v>
      </c>
    </row>
  </sheetData>
  <mergeCells count="6">
    <mergeCell ref="F2:F3"/>
    <mergeCell ref="E2:E3"/>
    <mergeCell ref="A62:C62"/>
    <mergeCell ref="A1:D1"/>
    <mergeCell ref="A2:A3"/>
    <mergeCell ref="C2:C3"/>
  </mergeCells>
  <phoneticPr fontId="7" type="noConversion"/>
  <printOptions horizontalCentered="1"/>
  <pageMargins left="0.39370078740157483" right="0.39370078740157483" top="1.1811023622047245" bottom="0.78740157480314965" header="0.31496062992125984" footer="0.31496062992125984"/>
  <pageSetup paperSize="9" scale="91" orientation="portrait" r:id="rId1"/>
  <rowBreaks count="1" manualBreakCount="1">
    <brk id="62" max="16383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Foglio2</vt:lpstr>
      <vt:lpstr>Foglio1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dsga</cp:lastModifiedBy>
  <cp:lastPrinted>2016-02-04T09:03:48Z</cp:lastPrinted>
  <dcterms:created xsi:type="dcterms:W3CDTF">2015-03-02T16:51:10Z</dcterms:created>
  <dcterms:modified xsi:type="dcterms:W3CDTF">2016-02-04T09:03:49Z</dcterms:modified>
</cp:coreProperties>
</file>